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екрасова\Муниципальные программы\Отчеты по МП поселений\2 кв 2024\Н Ведуга\"/>
    </mc:Choice>
  </mc:AlternateContent>
  <bookViews>
    <workbookView xWindow="0" yWindow="0" windowWidth="28800" windowHeight="12435"/>
  </bookViews>
  <sheets>
    <sheet name="на 01.07.2024" sheetId="13" r:id="rId1"/>
    <sheet name="Лист2" sheetId="16" r:id="rId2"/>
  </sheets>
  <definedNames>
    <definedName name="_xlnm.Print_Area" localSheetId="0">'на 01.07.2024'!$A$1:$H$64</definedName>
  </definedNames>
  <calcPr calcId="152511"/>
</workbook>
</file>

<file path=xl/calcChain.xml><?xml version="1.0" encoding="utf-8"?>
<calcChain xmlns="http://schemas.openxmlformats.org/spreadsheetml/2006/main">
  <c r="G28" i="13" l="1"/>
  <c r="G29" i="13"/>
  <c r="E25" i="13"/>
  <c r="F25" i="13"/>
  <c r="D25" i="13"/>
  <c r="E50" i="13" l="1"/>
  <c r="F50" i="13"/>
  <c r="D50" i="13"/>
  <c r="G34" i="13"/>
  <c r="E31" i="13"/>
  <c r="F31" i="13"/>
  <c r="D31" i="13"/>
  <c r="G32" i="13"/>
  <c r="G23" i="13"/>
  <c r="G24" i="13"/>
  <c r="E22" i="13"/>
  <c r="F22" i="13"/>
  <c r="D22" i="13"/>
  <c r="G19" i="13"/>
  <c r="G20" i="13"/>
  <c r="G21" i="13"/>
  <c r="E18" i="13"/>
  <c r="F18" i="13"/>
  <c r="D18" i="13"/>
  <c r="G11" i="13"/>
  <c r="E6" i="13"/>
  <c r="F6" i="13"/>
  <c r="D6" i="13"/>
  <c r="G50" i="13" l="1"/>
  <c r="G22" i="13"/>
  <c r="G18" i="13"/>
  <c r="E35" i="13"/>
  <c r="F35" i="13"/>
  <c r="D35" i="13"/>
  <c r="E12" i="13"/>
  <c r="F12" i="13"/>
  <c r="D12" i="13"/>
  <c r="E15" i="13"/>
  <c r="F15" i="13"/>
  <c r="D15" i="13"/>
  <c r="D5" i="13" l="1"/>
  <c r="E5" i="13"/>
  <c r="F5" i="13"/>
  <c r="G13" i="13"/>
  <c r="G10" i="13"/>
  <c r="G9" i="13"/>
  <c r="F57" i="13" l="1"/>
  <c r="G59" i="13" l="1"/>
  <c r="G58" i="13"/>
  <c r="F54" i="13"/>
  <c r="E57" i="13"/>
  <c r="D57" i="13"/>
  <c r="D54" i="13" s="1"/>
  <c r="G53" i="13"/>
  <c r="G52" i="13"/>
  <c r="G51" i="13"/>
  <c r="F49" i="13"/>
  <c r="E49" i="13"/>
  <c r="D49" i="13"/>
  <c r="G48" i="13"/>
  <c r="G43" i="13"/>
  <c r="F41" i="13"/>
  <c r="E41" i="13"/>
  <c r="E30" i="13" s="1"/>
  <c r="D41" i="13"/>
  <c r="G40" i="13"/>
  <c r="G39" i="13"/>
  <c r="G38" i="13"/>
  <c r="G37" i="13"/>
  <c r="G36" i="13"/>
  <c r="G33" i="13"/>
  <c r="G27" i="13"/>
  <c r="G26" i="13"/>
  <c r="G17" i="13"/>
  <c r="G16" i="13"/>
  <c r="G14" i="13"/>
  <c r="G8" i="13"/>
  <c r="G7" i="13"/>
  <c r="G6" i="13"/>
  <c r="G41" i="13" l="1"/>
  <c r="G12" i="13"/>
  <c r="F30" i="13"/>
  <c r="G57" i="13"/>
  <c r="E54" i="13"/>
  <c r="G54" i="13" s="1"/>
  <c r="G31" i="13"/>
  <c r="D30" i="13"/>
  <c r="G25" i="13"/>
  <c r="G15" i="13"/>
  <c r="G35" i="13"/>
  <c r="G49" i="13"/>
  <c r="F60" i="13" l="1"/>
  <c r="G30" i="13"/>
  <c r="G5" i="13"/>
  <c r="D60" i="13"/>
  <c r="E60" i="13"/>
  <c r="G60" i="13" l="1"/>
</calcChain>
</file>

<file path=xl/sharedStrings.xml><?xml version="1.0" encoding="utf-8"?>
<sst xmlns="http://schemas.openxmlformats.org/spreadsheetml/2006/main" count="64" uniqueCount="64">
  <si>
    <t>№ п/п</t>
  </si>
  <si>
    <t>Код бюджетной классификации расходов (4-14 разряды)</t>
  </si>
  <si>
    <t>Утверждено ассигнований на текущий год, тыс.руб.</t>
  </si>
  <si>
    <t>Утверждено ассигнований на отчетную дату, тыс.руб.</t>
  </si>
  <si>
    <t>Исполнено с начала года, тыс.руб.</t>
  </si>
  <si>
    <t>Сумма неосвоенных средств с начала года</t>
  </si>
  <si>
    <t>Причины неисполнения за отчетный период, принимаемые меры по исполнению программы до конца года</t>
  </si>
  <si>
    <t>Мероприятие 1.2.Обеспечение безопасности дорожного движения</t>
  </si>
  <si>
    <t>ВСЕГО</t>
  </si>
  <si>
    <t xml:space="preserve">Мероприятие 1.2 Обеспечение первичных мер пожарной безопасности в границах Нижневедугского сельского поселения.
</t>
  </si>
  <si>
    <t>Мероприятие 1.3Создание условий для предоставления транспортных услуг населению и организации транспортного обслуживания населения в границах Нижневедугского сельского поселения</t>
  </si>
  <si>
    <t>Мероприятие 1.3 Осуществление мероприятий по гражданской обороне, защите населения и территории Нижневедугского сельского поселения, организации обучения населения в области гражданской обороны в соответствии с законодательством.</t>
  </si>
  <si>
    <t>Мероприятие 1.4 Осуществление поиска и спасения людей на водных объектах, расположенных на территории Нижневедугского сельского поселения.</t>
  </si>
  <si>
    <t>Мероприятие 3.1 Работа по постановке на кадастровый учет объектов муниципальной собственности</t>
  </si>
  <si>
    <t>Мероприятие 3.2. Подготовка документов для регистрации права муниципальной собстенности на объекты недвижимого имущества.</t>
  </si>
  <si>
    <t>Подрограмма 1. Организация в границах поселения электро-, тепло, газо-, водоснабжения населения, водоотведения.</t>
  </si>
  <si>
    <t>Мероприятие 2.1. Содержание и уборка кладбищ.</t>
  </si>
  <si>
    <t>Мероприятие 2.2. Проведение комплекса мер по снижению образования несанкционированных свалок отходов, включая их ликвидацию.</t>
  </si>
  <si>
    <t>Мероприятие 3.2. Замена фонарей уличного освещения на энергосберегающие светильники</t>
  </si>
  <si>
    <t>Мероприятие 3.3. Замена/установка светильников с ртутными лампами и лампами накаливания уличного освещения на светильники с натриевыми лампами, с датчиками освещения в бюджетных учреждениях.</t>
  </si>
  <si>
    <t>Мероприятие 3.4. Замена/установка теплозащитных входных дверей в бюджетных учреждениях.</t>
  </si>
  <si>
    <t>Мероприятие 3.5. Замена ламп накаливания в бюджетных учреждениях на энергоэффективные.</t>
  </si>
  <si>
    <t xml:space="preserve">Мероприятие 3.6. Замена светильников в помещениях на энергоэффективные в бюджетных учреждениях. </t>
  </si>
  <si>
    <t>Мероприятие 3.7. Замена радиаторов системы отопления с заменой трубо-провода к отопительным приборам в бюджетных учреждениях.</t>
  </si>
  <si>
    <t>Мероприятие 1.1. Ремонт и содержание инженерных сооружений и коммуникаций</t>
  </si>
  <si>
    <t>Мероприятие 1.2.Расходы на уличное освещение.</t>
  </si>
  <si>
    <t>Подпрогамма 6.Обеспечение реализации муниципальной программы</t>
  </si>
  <si>
    <t>Мероприятие 6.1 Обеспечение непрерывности и эффективности деятельности органов местного самоуправления  Нижневедугского  сельского поселения</t>
  </si>
  <si>
    <t>Мероприятие 6.2 Обеспечение деятельности национальной обороны</t>
  </si>
  <si>
    <t xml:space="preserve">Подпрограмма 1. Организация и осуществление мероприятий в сфере ГО и ЧС, обеспечение первичных мер пожарной безопасности </t>
  </si>
  <si>
    <t xml:space="preserve">Мероприятие 1.1 Осуществление мероприятий по предупреждению и ликвидации последствий чрезвычайных ситуаций </t>
  </si>
  <si>
    <t>Мероприятие 1.5 Обеспечение функционирования системы видеонаблюдения.</t>
  </si>
  <si>
    <t xml:space="preserve">Мероприятие 2.1 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 </t>
  </si>
  <si>
    <t>Мероприятие 2.2 Предоставление адресной социальной поддержки населению Нижневедугского сельского посеелния.</t>
  </si>
  <si>
    <t xml:space="preserve">Подпрограмма 3. Управление муниципальным имуществом </t>
  </si>
  <si>
    <t>Подпрограмма 4. Развитие и поддержка малого и среднего предпринимательства.</t>
  </si>
  <si>
    <t>Мероприятие 4.1. Информационная и консультационная поддержка субъектов малого предпринимательства</t>
  </si>
  <si>
    <t>Мероприятие 4.2. Популяризация предпринимательской деятельности, создание благоприятного климата для развития предпринимательства.</t>
  </si>
  <si>
    <t>Мероприятие 4.3. Совершенствование нормативно-правовой базы предпринимательской деятельности.</t>
  </si>
  <si>
    <t>Подпрограмма 5. Утверждение генеральных планов поселения, правил землепользования и застройки</t>
  </si>
  <si>
    <t>Мероприятие 5.1. Утверждение и подготовка плана поселения.</t>
  </si>
  <si>
    <t>Мероприятие 5.2. Подготовка и утверждение правил землепользования и застройки</t>
  </si>
  <si>
    <t>Мероприятие 6.3. Обеспечение проведения выборов</t>
  </si>
  <si>
    <t>Мероприятие 6.4. Обслуживание государственного и муниципального долга</t>
  </si>
  <si>
    <t xml:space="preserve">Мероприятие 1.3. Строительство (реконструкция, 
капитальный ремонт) водопроводной сети, водозаборных узлов.
</t>
  </si>
  <si>
    <t>Подпрограмма 2. «Благоустройство территории».</t>
  </si>
  <si>
    <t>Мероприятие 2.3.Прочие мероприятия по благоустройству.</t>
  </si>
  <si>
    <t>Меропритие 2.4. Создание, восстановление, благоустройство и содержание парков, скверов, памятников павшим в годы Великой Отечественной Войны и зон отдыха на территории муниципального образования.</t>
  </si>
  <si>
    <t>Мероприятие 2.5. Организация работ по формированию крон, обрезке, санитарной рубке (сносу) и удалению старовозрастных, фаутных, малоценных, аварийных насаждений. Посадка зеленых насаждений, создание, реконструкция (восстановление) газонов и цветников, содержание и уход за объектами озеленения.</t>
  </si>
  <si>
    <t>Подпрограмма 3. "Энергоэффективность и развитие энергетики"</t>
  </si>
  <si>
    <t>Мероприятие 3.1. Проведение энергетических обследований.</t>
  </si>
  <si>
    <t>Подпрограмма 1. "Развитие дорожного хозяйства"</t>
  </si>
  <si>
    <t xml:space="preserve"> Меропритие 1.1.Развитие   автомобильных дорог местного значения в границах населенных пунктов поселения</t>
  </si>
  <si>
    <t xml:space="preserve">Мероприятие 1.1.Финансовое обеспечение подведомственных 
учреждений
</t>
  </si>
  <si>
    <t>Мероприятие 1.2. Выполнение мероприятий, направленных на реализацию Указ президента от 07.05.2012 г. № 597 «О мероприятиях по реализации государственной социальной политики» в сельских клубах»</t>
  </si>
  <si>
    <t>Подпрограмма 2. Оказание социальной помощи</t>
  </si>
  <si>
    <t>Подпрограмма 1. Обеспечение реализации муниципальной программы</t>
  </si>
  <si>
    <t>Глава Нижневедугского сельского поселения</t>
  </si>
  <si>
    <t>Н. Я. Богомолова</t>
  </si>
  <si>
    <t>Муниципальная программа Нижневедугского сельского поселения Семилукского муниципального района "Муниципальное управление"</t>
  </si>
  <si>
    <t>Муниципальная программа Нижневедугского сельского поселения Семилукского муниципального района «Организация предоставления населению жилищно-коммунальных услуг, благоустройство и охрана окружающей среды»</t>
  </si>
  <si>
    <t xml:space="preserve"> Муниципальная программа Нижневедугского сельского поселения Семилукского муниципального района"Развитие транспортной системы"</t>
  </si>
  <si>
    <t>Муниципальная программа Нижневедугского сельского поселения Семилукского муниципального района «Развитие культуры»</t>
  </si>
  <si>
    <t>ИНФОРМАЦИЯ О ХОДЕ РЕАЛИЗАЦИИ МУНИЦИПАЛЬНЫХ ПРОГРАММ НИЖНЕВЕДУГСКОГО СЕЛЬСКОГО ПОСЕЛЕНИЯ НА 01.07.2024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</si>
</sst>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0" xfId="0" applyFill="1"/>
    <xf numFmtId="0" fontId="3" fillId="2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vertical="center" wrapText="1"/>
    </xf>
    <xf numFmtId="0" fontId="8" fillId="2" borderId="1" xfId="0" applyFont="1" applyFill="1" applyBorder="1"/>
    <xf numFmtId="0" fontId="1" fillId="2" borderId="5" xfId="0" applyFont="1" applyFill="1" applyBorder="1"/>
    <xf numFmtId="0" fontId="1" fillId="2" borderId="0" xfId="0" applyFont="1" applyFill="1"/>
    <xf numFmtId="0" fontId="3" fillId="2" borderId="1" xfId="0" applyFont="1" applyFill="1" applyBorder="1"/>
    <xf numFmtId="0" fontId="2" fillId="2" borderId="0" xfId="0" applyFont="1" applyFill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" fillId="2" borderId="0" xfId="0" applyFont="1" applyFill="1" applyAlignment="1"/>
    <xf numFmtId="0" fontId="1" fillId="0" borderId="0" xfId="0" applyFont="1" applyAlignment="1"/>
    <xf numFmtId="0" fontId="2" fillId="2" borderId="7" xfId="0" applyFont="1" applyFill="1" applyBorder="1" applyAlignment="1">
      <alignment vertical="center" wrapText="1"/>
    </xf>
    <xf numFmtId="0" fontId="0" fillId="2" borderId="0" xfId="0" applyFont="1" applyFill="1"/>
    <xf numFmtId="0" fontId="8" fillId="2" borderId="5" xfId="0" applyFont="1" applyFill="1" applyBorder="1"/>
    <xf numFmtId="0" fontId="10" fillId="2" borderId="1" xfId="0" applyFont="1" applyFill="1" applyBorder="1"/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/>
    </xf>
    <xf numFmtId="0" fontId="12" fillId="2" borderId="0" xfId="0" applyFont="1" applyFill="1"/>
    <xf numFmtId="0" fontId="14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11" fillId="2" borderId="1" xfId="0" applyFont="1" applyFill="1" applyBorder="1"/>
    <xf numFmtId="0" fontId="16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7" fillId="2" borderId="0" xfId="0" applyFont="1" applyFill="1"/>
    <xf numFmtId="0" fontId="11" fillId="2" borderId="0" xfId="0" applyFont="1" applyFill="1" applyAlignment="1">
      <alignment horizontal="justify" vertical="center"/>
    </xf>
    <xf numFmtId="0" fontId="11" fillId="2" borderId="0" xfId="0" applyFont="1" applyFill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164" fontId="8" fillId="2" borderId="5" xfId="0" applyNumberFormat="1" applyFont="1" applyFill="1" applyBorder="1"/>
    <xf numFmtId="164" fontId="10" fillId="2" borderId="5" xfId="0" applyNumberFormat="1" applyFont="1" applyFill="1" applyBorder="1"/>
    <xf numFmtId="164" fontId="1" fillId="2" borderId="5" xfId="0" applyNumberFormat="1" applyFont="1" applyFill="1" applyBorder="1"/>
    <xf numFmtId="164" fontId="11" fillId="2" borderId="5" xfId="0" applyNumberFormat="1" applyFont="1" applyFill="1" applyBorder="1"/>
    <xf numFmtId="164" fontId="8" fillId="2" borderId="5" xfId="0" applyNumberFormat="1" applyFont="1" applyFill="1" applyBorder="1" applyAlignment="1">
      <alignment horizontal="center"/>
    </xf>
    <xf numFmtId="164" fontId="13" fillId="2" borderId="5" xfId="0" applyNumberFormat="1" applyFont="1" applyFill="1" applyBorder="1"/>
    <xf numFmtId="164" fontId="2" fillId="2" borderId="5" xfId="0" applyNumberFormat="1" applyFont="1" applyFill="1" applyBorder="1"/>
    <xf numFmtId="0" fontId="5" fillId="2" borderId="1" xfId="0" applyFont="1" applyFill="1" applyBorder="1" applyAlignment="1">
      <alignment horizontal="justify" vertical="center"/>
    </xf>
    <xf numFmtId="164" fontId="8" fillId="2" borderId="1" xfId="0" applyNumberFormat="1" applyFont="1" applyFill="1" applyBorder="1"/>
    <xf numFmtId="49" fontId="6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2" fontId="8" fillId="2" borderId="5" xfId="0" applyNumberFormat="1" applyFont="1" applyFill="1" applyBorder="1"/>
    <xf numFmtId="2" fontId="1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/>
    </xf>
    <xf numFmtId="2" fontId="15" fillId="2" borderId="1" xfId="0" applyNumberFormat="1" applyFont="1" applyFill="1" applyBorder="1"/>
    <xf numFmtId="2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2" fontId="5" fillId="2" borderId="5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6001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2763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view="pageBreakPreview" topLeftCell="A51" zoomScaleNormal="100" zoomScaleSheetLayoutView="100" workbookViewId="0">
      <pane xSplit="2" topLeftCell="C1" activePane="topRight" state="frozen"/>
      <selection pane="topRight" activeCell="C8" sqref="C8"/>
    </sheetView>
  </sheetViews>
  <sheetFormatPr defaultRowHeight="15" x14ac:dyDescent="0.25"/>
  <cols>
    <col min="1" max="1" width="7.42578125" customWidth="1"/>
    <col min="2" max="2" width="40.7109375" customWidth="1"/>
    <col min="3" max="3" width="8.42578125" customWidth="1"/>
    <col min="4" max="7" width="17" style="6" customWidth="1"/>
    <col min="8" max="8" width="17" customWidth="1"/>
  </cols>
  <sheetData>
    <row r="1" spans="1:8" ht="27.75" customHeight="1" x14ac:dyDescent="0.25">
      <c r="A1" s="29"/>
      <c r="B1" s="93" t="s">
        <v>63</v>
      </c>
      <c r="C1" s="93"/>
      <c r="D1" s="93"/>
      <c r="E1" s="93"/>
      <c r="F1" s="93"/>
      <c r="G1" s="93"/>
      <c r="H1" s="29"/>
    </row>
    <row r="2" spans="1:8" x14ac:dyDescent="0.25">
      <c r="A2" s="29"/>
      <c r="B2" s="29"/>
      <c r="C2" s="29"/>
      <c r="D2" s="26"/>
      <c r="E2" s="26"/>
      <c r="F2" s="26"/>
      <c r="G2" s="26"/>
      <c r="H2" s="29"/>
    </row>
    <row r="3" spans="1:8" ht="114" customHeight="1" x14ac:dyDescent="0.25">
      <c r="A3" s="30" t="s">
        <v>0</v>
      </c>
      <c r="B3" s="2"/>
      <c r="C3" s="4" t="s">
        <v>1</v>
      </c>
      <c r="D3" s="67" t="s">
        <v>2</v>
      </c>
      <c r="E3" s="67" t="s">
        <v>3</v>
      </c>
      <c r="F3" s="67" t="s">
        <v>4</v>
      </c>
      <c r="G3" s="67" t="s">
        <v>5</v>
      </c>
      <c r="H3" s="4" t="s">
        <v>6</v>
      </c>
    </row>
    <row r="4" spans="1:8" ht="15.75" x14ac:dyDescent="0.25">
      <c r="A4" s="31">
        <v>1</v>
      </c>
      <c r="B4" s="1">
        <v>2</v>
      </c>
      <c r="C4" s="3">
        <v>3</v>
      </c>
      <c r="D4" s="8">
        <v>4</v>
      </c>
      <c r="E4" s="8">
        <v>5</v>
      </c>
      <c r="F4" s="8">
        <v>6</v>
      </c>
      <c r="G4" s="8">
        <v>7</v>
      </c>
      <c r="H4" s="3">
        <v>8</v>
      </c>
    </row>
    <row r="5" spans="1:8" s="14" customFormat="1" ht="78.75" x14ac:dyDescent="0.25">
      <c r="A5" s="56">
        <v>1</v>
      </c>
      <c r="B5" s="7" t="s">
        <v>59</v>
      </c>
      <c r="C5" s="39"/>
      <c r="D5" s="70">
        <f>D6+D12+D15+D25</f>
        <v>4889.5</v>
      </c>
      <c r="E5" s="70">
        <f>E6+E12+E15+E25</f>
        <v>5402</v>
      </c>
      <c r="F5" s="70">
        <f>F6+F12+F15+F25</f>
        <v>2802.31</v>
      </c>
      <c r="G5" s="57">
        <f>E5-F5</f>
        <v>2599.69</v>
      </c>
      <c r="H5" s="39"/>
    </row>
    <row r="6" spans="1:8" s="43" customFormat="1" ht="97.5" customHeight="1" x14ac:dyDescent="0.25">
      <c r="A6" s="42"/>
      <c r="B6" s="54" t="s">
        <v>29</v>
      </c>
      <c r="C6" s="55"/>
      <c r="D6" s="71">
        <f>D7+D8+D9+D10+D11</f>
        <v>5</v>
      </c>
      <c r="E6" s="71">
        <f t="shared" ref="E6:F6" si="0">E7+E8+E9+E10+E11</f>
        <v>5</v>
      </c>
      <c r="F6" s="71">
        <f t="shared" si="0"/>
        <v>0</v>
      </c>
      <c r="G6" s="58">
        <f t="shared" ref="G6:G60" si="1">E6-F6</f>
        <v>5</v>
      </c>
      <c r="H6" s="55"/>
    </row>
    <row r="7" spans="1:8" s="6" customFormat="1" ht="82.5" customHeight="1" x14ac:dyDescent="0.25">
      <c r="A7" s="32"/>
      <c r="B7" s="9" t="s">
        <v>30</v>
      </c>
      <c r="C7" s="8"/>
      <c r="D7" s="72"/>
      <c r="E7" s="72"/>
      <c r="F7" s="72"/>
      <c r="G7" s="59">
        <f t="shared" si="1"/>
        <v>0</v>
      </c>
      <c r="H7" s="8"/>
    </row>
    <row r="8" spans="1:8" s="6" customFormat="1" ht="69" customHeight="1" x14ac:dyDescent="0.25">
      <c r="A8" s="32"/>
      <c r="B8" s="10" t="s">
        <v>9</v>
      </c>
      <c r="C8" s="8"/>
      <c r="D8" s="72">
        <v>5</v>
      </c>
      <c r="E8" s="72">
        <v>5</v>
      </c>
      <c r="F8" s="72">
        <v>0</v>
      </c>
      <c r="G8" s="59">
        <f t="shared" si="1"/>
        <v>5</v>
      </c>
      <c r="H8" s="8"/>
    </row>
    <row r="9" spans="1:8" s="6" customFormat="1" ht="112.5" customHeight="1" x14ac:dyDescent="0.25">
      <c r="A9" s="32"/>
      <c r="B9" s="10" t="s">
        <v>11</v>
      </c>
      <c r="C9" s="8"/>
      <c r="D9" s="72">
        <v>0</v>
      </c>
      <c r="E9" s="72">
        <v>0</v>
      </c>
      <c r="F9" s="72">
        <v>0</v>
      </c>
      <c r="G9" s="59">
        <f t="shared" si="1"/>
        <v>0</v>
      </c>
      <c r="H9" s="8"/>
    </row>
    <row r="10" spans="1:8" s="6" customFormat="1" ht="61.5" customHeight="1" x14ac:dyDescent="0.25">
      <c r="A10" s="32"/>
      <c r="B10" s="10" t="s">
        <v>12</v>
      </c>
      <c r="C10" s="8"/>
      <c r="D10" s="72">
        <v>0</v>
      </c>
      <c r="E10" s="72">
        <v>0</v>
      </c>
      <c r="F10" s="72">
        <v>0</v>
      </c>
      <c r="G10" s="59">
        <f t="shared" si="1"/>
        <v>0</v>
      </c>
      <c r="H10" s="8"/>
    </row>
    <row r="11" spans="1:8" s="6" customFormat="1" ht="61.5" customHeight="1" x14ac:dyDescent="0.25">
      <c r="A11" s="32"/>
      <c r="B11" s="10" t="s">
        <v>31</v>
      </c>
      <c r="C11" s="8"/>
      <c r="D11" s="72">
        <v>0</v>
      </c>
      <c r="E11" s="72">
        <v>0</v>
      </c>
      <c r="F11" s="72">
        <v>0</v>
      </c>
      <c r="G11" s="59">
        <f t="shared" si="1"/>
        <v>0</v>
      </c>
      <c r="H11" s="8"/>
    </row>
    <row r="12" spans="1:8" s="43" customFormat="1" ht="66" customHeight="1" x14ac:dyDescent="0.25">
      <c r="A12" s="47"/>
      <c r="B12" s="53" t="s">
        <v>55</v>
      </c>
      <c r="C12" s="47"/>
      <c r="D12" s="73">
        <f>D13+D14</f>
        <v>442.5</v>
      </c>
      <c r="E12" s="73">
        <f t="shared" ref="E12:F12" si="2">E13+E14</f>
        <v>442.5</v>
      </c>
      <c r="F12" s="73">
        <f t="shared" si="2"/>
        <v>221.22</v>
      </c>
      <c r="G12" s="58">
        <f t="shared" si="1"/>
        <v>221.28</v>
      </c>
      <c r="H12" s="47"/>
    </row>
    <row r="13" spans="1:8" s="6" customFormat="1" ht="66" customHeight="1" x14ac:dyDescent="0.25">
      <c r="A13" s="11"/>
      <c r="B13" s="10" t="s">
        <v>32</v>
      </c>
      <c r="C13" s="11"/>
      <c r="D13" s="74">
        <v>442.5</v>
      </c>
      <c r="E13" s="74">
        <v>442.5</v>
      </c>
      <c r="F13" s="74">
        <v>221.22</v>
      </c>
      <c r="G13" s="59">
        <f t="shared" si="1"/>
        <v>221.28</v>
      </c>
      <c r="H13" s="11"/>
    </row>
    <row r="14" spans="1:8" s="6" customFormat="1" ht="63" x14ac:dyDescent="0.25">
      <c r="A14" s="11"/>
      <c r="B14" s="10" t="s">
        <v>33</v>
      </c>
      <c r="C14" s="11"/>
      <c r="D14" s="74">
        <v>0</v>
      </c>
      <c r="E14" s="74"/>
      <c r="F14" s="74"/>
      <c r="G14" s="59">
        <f t="shared" si="1"/>
        <v>0</v>
      </c>
      <c r="H14" s="11"/>
    </row>
    <row r="15" spans="1:8" s="43" customFormat="1" ht="31.5" hidden="1" x14ac:dyDescent="0.25">
      <c r="A15" s="47"/>
      <c r="B15" s="53" t="s">
        <v>34</v>
      </c>
      <c r="C15" s="47"/>
      <c r="D15" s="73">
        <f>D16+D17</f>
        <v>0</v>
      </c>
      <c r="E15" s="73">
        <f t="shared" ref="E15:F15" si="3">E16+E17</f>
        <v>0</v>
      </c>
      <c r="F15" s="73">
        <f t="shared" si="3"/>
        <v>0</v>
      </c>
      <c r="G15" s="58">
        <f t="shared" si="1"/>
        <v>0</v>
      </c>
      <c r="H15" s="47"/>
    </row>
    <row r="16" spans="1:8" s="6" customFormat="1" ht="47.25" hidden="1" x14ac:dyDescent="0.25">
      <c r="A16" s="11"/>
      <c r="B16" s="9" t="s">
        <v>13</v>
      </c>
      <c r="C16" s="11"/>
      <c r="D16" s="74"/>
      <c r="E16" s="74"/>
      <c r="F16" s="74"/>
      <c r="G16" s="59">
        <f t="shared" si="1"/>
        <v>0</v>
      </c>
      <c r="H16" s="11"/>
    </row>
    <row r="17" spans="1:8" s="6" customFormat="1" ht="60.75" hidden="1" customHeight="1" x14ac:dyDescent="0.25">
      <c r="A17" s="11"/>
      <c r="B17" s="9" t="s">
        <v>14</v>
      </c>
      <c r="C17" s="11"/>
      <c r="D17" s="74"/>
      <c r="E17" s="74"/>
      <c r="F17" s="74"/>
      <c r="G17" s="59">
        <f t="shared" si="1"/>
        <v>0</v>
      </c>
      <c r="H17" s="11"/>
    </row>
    <row r="18" spans="1:8" s="14" customFormat="1" ht="60.75" hidden="1" customHeight="1" x14ac:dyDescent="0.25">
      <c r="A18" s="27"/>
      <c r="B18" s="12" t="s">
        <v>35</v>
      </c>
      <c r="C18" s="27"/>
      <c r="D18" s="75">
        <f>D19+D20+D21</f>
        <v>0</v>
      </c>
      <c r="E18" s="75">
        <f t="shared" ref="E18:F18" si="4">E19+E20+E21</f>
        <v>0</v>
      </c>
      <c r="F18" s="75">
        <f t="shared" si="4"/>
        <v>0</v>
      </c>
      <c r="G18" s="59">
        <f t="shared" si="1"/>
        <v>0</v>
      </c>
      <c r="H18" s="27"/>
    </row>
    <row r="19" spans="1:8" s="6" customFormat="1" ht="60.75" hidden="1" customHeight="1" x14ac:dyDescent="0.25">
      <c r="A19" s="11"/>
      <c r="B19" s="9" t="s">
        <v>36</v>
      </c>
      <c r="C19" s="11"/>
      <c r="D19" s="74">
        <v>0</v>
      </c>
      <c r="E19" s="74">
        <v>0</v>
      </c>
      <c r="F19" s="74">
        <v>0</v>
      </c>
      <c r="G19" s="59">
        <f t="shared" si="1"/>
        <v>0</v>
      </c>
      <c r="H19" s="11"/>
    </row>
    <row r="20" spans="1:8" s="6" customFormat="1" ht="60.75" hidden="1" customHeight="1" x14ac:dyDescent="0.25">
      <c r="A20" s="11"/>
      <c r="B20" s="9" t="s">
        <v>37</v>
      </c>
      <c r="C20" s="11"/>
      <c r="D20" s="74">
        <v>0</v>
      </c>
      <c r="E20" s="74">
        <v>0</v>
      </c>
      <c r="F20" s="74">
        <v>0</v>
      </c>
      <c r="G20" s="59">
        <f t="shared" si="1"/>
        <v>0</v>
      </c>
      <c r="H20" s="11"/>
    </row>
    <row r="21" spans="1:8" s="6" customFormat="1" ht="60.75" hidden="1" customHeight="1" x14ac:dyDescent="0.25">
      <c r="A21" s="11"/>
      <c r="B21" s="9" t="s">
        <v>38</v>
      </c>
      <c r="C21" s="11"/>
      <c r="D21" s="74">
        <v>0</v>
      </c>
      <c r="E21" s="74">
        <v>0</v>
      </c>
      <c r="F21" s="74">
        <v>0</v>
      </c>
      <c r="G21" s="59">
        <f t="shared" si="1"/>
        <v>0</v>
      </c>
      <c r="H21" s="11"/>
    </row>
    <row r="22" spans="1:8" s="14" customFormat="1" ht="60.75" hidden="1" customHeight="1" x14ac:dyDescent="0.25">
      <c r="A22" s="27"/>
      <c r="B22" s="12" t="s">
        <v>39</v>
      </c>
      <c r="C22" s="27"/>
      <c r="D22" s="75">
        <f>D23+D24</f>
        <v>0</v>
      </c>
      <c r="E22" s="75">
        <f t="shared" ref="E22:F22" si="5">E23+E24</f>
        <v>0</v>
      </c>
      <c r="F22" s="75">
        <f t="shared" si="5"/>
        <v>0</v>
      </c>
      <c r="G22" s="59">
        <f t="shared" si="1"/>
        <v>0</v>
      </c>
      <c r="H22" s="27"/>
    </row>
    <row r="23" spans="1:8" s="6" customFormat="1" ht="60.75" hidden="1" customHeight="1" x14ac:dyDescent="0.25">
      <c r="A23" s="11"/>
      <c r="B23" s="9" t="s">
        <v>40</v>
      </c>
      <c r="C23" s="11"/>
      <c r="D23" s="74">
        <v>0</v>
      </c>
      <c r="E23" s="74">
        <v>0</v>
      </c>
      <c r="F23" s="74">
        <v>0</v>
      </c>
      <c r="G23" s="59">
        <f t="shared" si="1"/>
        <v>0</v>
      </c>
      <c r="H23" s="11"/>
    </row>
    <row r="24" spans="1:8" s="6" customFormat="1" ht="60.75" hidden="1" customHeight="1" x14ac:dyDescent="0.25">
      <c r="A24" s="11"/>
      <c r="B24" s="9" t="s">
        <v>41</v>
      </c>
      <c r="C24" s="11"/>
      <c r="D24" s="74">
        <v>0</v>
      </c>
      <c r="E24" s="74">
        <v>0</v>
      </c>
      <c r="F24" s="74">
        <v>0</v>
      </c>
      <c r="G24" s="59">
        <f t="shared" si="1"/>
        <v>0</v>
      </c>
      <c r="H24" s="11"/>
    </row>
    <row r="25" spans="1:8" s="6" customFormat="1" ht="47.25" x14ac:dyDescent="0.25">
      <c r="A25" s="11"/>
      <c r="B25" s="12" t="s">
        <v>26</v>
      </c>
      <c r="C25" s="11"/>
      <c r="D25" s="74">
        <f>D26+D27+D28+D29</f>
        <v>4442</v>
      </c>
      <c r="E25" s="74">
        <f t="shared" ref="E25:F25" si="6">E26+E27+E28+E29</f>
        <v>4954.5</v>
      </c>
      <c r="F25" s="74">
        <f t="shared" si="6"/>
        <v>2581.09</v>
      </c>
      <c r="G25" s="59">
        <f t="shared" si="1"/>
        <v>2373.41</v>
      </c>
      <c r="H25" s="11"/>
    </row>
    <row r="26" spans="1:8" s="6" customFormat="1" ht="78.75" x14ac:dyDescent="0.25">
      <c r="A26" s="11"/>
      <c r="B26" s="9" t="s">
        <v>27</v>
      </c>
      <c r="C26" s="11"/>
      <c r="D26" s="74">
        <v>4306</v>
      </c>
      <c r="E26" s="74">
        <v>4818.5</v>
      </c>
      <c r="F26" s="74">
        <v>2513.09</v>
      </c>
      <c r="G26" s="59">
        <f t="shared" si="1"/>
        <v>2305.41</v>
      </c>
      <c r="H26" s="11"/>
    </row>
    <row r="27" spans="1:8" s="6" customFormat="1" ht="31.5" x14ac:dyDescent="0.25">
      <c r="A27" s="11"/>
      <c r="B27" s="9" t="s">
        <v>28</v>
      </c>
      <c r="C27" s="11"/>
      <c r="D27" s="74">
        <v>136</v>
      </c>
      <c r="E27" s="74">
        <v>136</v>
      </c>
      <c r="F27" s="74">
        <v>68</v>
      </c>
      <c r="G27" s="59">
        <f t="shared" si="1"/>
        <v>68</v>
      </c>
      <c r="H27" s="11"/>
    </row>
    <row r="28" spans="1:8" s="6" customFormat="1" ht="31.5" x14ac:dyDescent="0.25">
      <c r="A28" s="11"/>
      <c r="B28" s="9" t="s">
        <v>42</v>
      </c>
      <c r="C28" s="11"/>
      <c r="D28" s="74"/>
      <c r="E28" s="74"/>
      <c r="F28" s="74"/>
      <c r="G28" s="59">
        <f t="shared" si="1"/>
        <v>0</v>
      </c>
      <c r="H28" s="11"/>
    </row>
    <row r="29" spans="1:8" s="6" customFormat="1" ht="47.25" x14ac:dyDescent="0.25">
      <c r="A29" s="11"/>
      <c r="B29" s="9" t="s">
        <v>43</v>
      </c>
      <c r="C29" s="11"/>
      <c r="D29" s="74"/>
      <c r="E29" s="74"/>
      <c r="F29" s="74"/>
      <c r="G29" s="59">
        <f t="shared" si="1"/>
        <v>0</v>
      </c>
      <c r="H29" s="11"/>
    </row>
    <row r="30" spans="1:8" s="14" customFormat="1" ht="126" x14ac:dyDescent="0.25">
      <c r="A30" s="34">
        <v>2</v>
      </c>
      <c r="B30" s="5" t="s">
        <v>60</v>
      </c>
      <c r="C30" s="13"/>
      <c r="D30" s="76">
        <f>D31+D35+D41</f>
        <v>2545.6099999999997</v>
      </c>
      <c r="E30" s="76">
        <f>E31+E35+E41</f>
        <v>6419.31</v>
      </c>
      <c r="F30" s="76">
        <f>F31+F35+F41</f>
        <v>1341.3000000000002</v>
      </c>
      <c r="G30" s="61">
        <f t="shared" si="1"/>
        <v>5078.01</v>
      </c>
      <c r="H30" s="13"/>
    </row>
    <row r="31" spans="1:8" s="52" customFormat="1" ht="63" x14ac:dyDescent="0.25">
      <c r="A31" s="47"/>
      <c r="B31" s="51" t="s">
        <v>15</v>
      </c>
      <c r="C31" s="49"/>
      <c r="D31" s="77">
        <f>D32+D33+D34</f>
        <v>590.01</v>
      </c>
      <c r="E31" s="77">
        <f t="shared" ref="E31:F31" si="7">E32+E33+E34</f>
        <v>698.01</v>
      </c>
      <c r="F31" s="77">
        <f t="shared" si="7"/>
        <v>417.84000000000003</v>
      </c>
      <c r="G31" s="60">
        <f t="shared" si="1"/>
        <v>280.16999999999996</v>
      </c>
      <c r="H31" s="49"/>
    </row>
    <row r="32" spans="1:8" s="28" customFormat="1" ht="47.25" x14ac:dyDescent="0.25">
      <c r="A32" s="11"/>
      <c r="B32" s="64" t="s">
        <v>24</v>
      </c>
      <c r="C32" s="15"/>
      <c r="D32" s="78">
        <v>25</v>
      </c>
      <c r="E32" s="78">
        <v>133</v>
      </c>
      <c r="F32" s="78">
        <v>125.79</v>
      </c>
      <c r="G32" s="60">
        <f t="shared" si="1"/>
        <v>7.2099999999999937</v>
      </c>
      <c r="H32" s="15"/>
    </row>
    <row r="33" spans="1:8" s="6" customFormat="1" ht="31.5" x14ac:dyDescent="0.25">
      <c r="A33" s="33"/>
      <c r="B33" s="22" t="s">
        <v>25</v>
      </c>
      <c r="C33" s="15"/>
      <c r="D33" s="78">
        <v>565.01</v>
      </c>
      <c r="E33" s="78">
        <v>565.01</v>
      </c>
      <c r="F33" s="78">
        <v>292.05</v>
      </c>
      <c r="G33" s="59">
        <f t="shared" si="1"/>
        <v>272.95999999999998</v>
      </c>
      <c r="H33" s="15"/>
    </row>
    <row r="34" spans="1:8" s="6" customFormat="1" ht="78.75" hidden="1" x14ac:dyDescent="0.25">
      <c r="A34" s="33"/>
      <c r="B34" s="22" t="s">
        <v>44</v>
      </c>
      <c r="C34" s="15"/>
      <c r="D34" s="78">
        <v>0</v>
      </c>
      <c r="E34" s="78">
        <v>0</v>
      </c>
      <c r="F34" s="78">
        <v>0</v>
      </c>
      <c r="G34" s="59">
        <f t="shared" si="1"/>
        <v>0</v>
      </c>
      <c r="H34" s="15"/>
    </row>
    <row r="35" spans="1:8" s="50" customFormat="1" ht="31.5" x14ac:dyDescent="0.25">
      <c r="A35" s="47"/>
      <c r="B35" s="48" t="s">
        <v>45</v>
      </c>
      <c r="C35" s="49"/>
      <c r="D35" s="77">
        <f>D36+D37+D38+D39+D40</f>
        <v>1955.6</v>
      </c>
      <c r="E35" s="77">
        <f t="shared" ref="E35:F35" si="8">E36+E37+E38+E39+E40</f>
        <v>5721.3</v>
      </c>
      <c r="F35" s="77">
        <f t="shared" si="8"/>
        <v>923.46</v>
      </c>
      <c r="G35" s="60">
        <f t="shared" si="1"/>
        <v>4797.84</v>
      </c>
      <c r="H35" s="49"/>
    </row>
    <row r="36" spans="1:8" s="6" customFormat="1" ht="31.5" x14ac:dyDescent="0.25">
      <c r="A36" s="33"/>
      <c r="B36" s="17" t="s">
        <v>16</v>
      </c>
      <c r="C36" s="15"/>
      <c r="D36" s="72">
        <v>0</v>
      </c>
      <c r="E36" s="78">
        <v>0</v>
      </c>
      <c r="F36" s="78">
        <v>0</v>
      </c>
      <c r="G36" s="59">
        <f t="shared" si="1"/>
        <v>0</v>
      </c>
      <c r="H36" s="15"/>
    </row>
    <row r="37" spans="1:8" s="6" customFormat="1" ht="78.75" x14ac:dyDescent="0.25">
      <c r="A37" s="33"/>
      <c r="B37" s="18" t="s">
        <v>17</v>
      </c>
      <c r="C37" s="15"/>
      <c r="D37" s="78">
        <v>1100</v>
      </c>
      <c r="E37" s="78">
        <v>4600</v>
      </c>
      <c r="F37" s="78">
        <v>0</v>
      </c>
      <c r="G37" s="59">
        <f t="shared" si="1"/>
        <v>4600</v>
      </c>
      <c r="H37" s="69"/>
    </row>
    <row r="38" spans="1:8" s="6" customFormat="1" ht="32.25" thickBot="1" x14ac:dyDescent="0.3">
      <c r="A38" s="33"/>
      <c r="B38" s="18" t="s">
        <v>46</v>
      </c>
      <c r="C38" s="8"/>
      <c r="D38" s="79">
        <v>855.6</v>
      </c>
      <c r="E38" s="79">
        <v>1121.3</v>
      </c>
      <c r="F38" s="78">
        <v>923.46</v>
      </c>
      <c r="G38" s="59">
        <f t="shared" si="1"/>
        <v>197.83999999999992</v>
      </c>
      <c r="H38" s="19"/>
    </row>
    <row r="39" spans="1:8" s="6" customFormat="1" ht="110.25" hidden="1" x14ac:dyDescent="0.25">
      <c r="A39" s="33"/>
      <c r="B39" s="18" t="s">
        <v>47</v>
      </c>
      <c r="C39" s="15"/>
      <c r="D39" s="78">
        <v>0</v>
      </c>
      <c r="E39" s="78">
        <v>0</v>
      </c>
      <c r="F39" s="80">
        <v>0</v>
      </c>
      <c r="G39" s="59">
        <f t="shared" si="1"/>
        <v>0</v>
      </c>
      <c r="H39" s="15"/>
    </row>
    <row r="40" spans="1:8" s="6" customFormat="1" ht="157.5" hidden="1" x14ac:dyDescent="0.25">
      <c r="A40" s="33"/>
      <c r="B40" s="22" t="s">
        <v>48</v>
      </c>
      <c r="C40" s="33"/>
      <c r="D40" s="72">
        <v>0</v>
      </c>
      <c r="E40" s="78"/>
      <c r="F40" s="81"/>
      <c r="G40" s="59">
        <f t="shared" si="1"/>
        <v>0</v>
      </c>
      <c r="H40" s="33"/>
    </row>
    <row r="41" spans="1:8" s="43" customFormat="1" ht="47.25" hidden="1" x14ac:dyDescent="0.25">
      <c r="A41" s="40"/>
      <c r="B41" s="41" t="s">
        <v>49</v>
      </c>
      <c r="C41" s="40"/>
      <c r="D41" s="82">
        <f>D43+D48</f>
        <v>0</v>
      </c>
      <c r="E41" s="82">
        <f>E43+E48</f>
        <v>0</v>
      </c>
      <c r="F41" s="83">
        <f>F43+F48</f>
        <v>0</v>
      </c>
      <c r="G41" s="58">
        <f t="shared" si="1"/>
        <v>0</v>
      </c>
      <c r="H41" s="40"/>
    </row>
    <row r="42" spans="1:8" s="38" customFormat="1" ht="31.5" hidden="1" x14ac:dyDescent="0.25">
      <c r="A42" s="33"/>
      <c r="B42" s="37" t="s">
        <v>50</v>
      </c>
      <c r="C42" s="33"/>
      <c r="D42" s="84"/>
      <c r="E42" s="84"/>
      <c r="F42" s="85"/>
      <c r="G42" s="59"/>
      <c r="H42" s="33"/>
    </row>
    <row r="43" spans="1:8" s="6" customFormat="1" ht="47.25" hidden="1" x14ac:dyDescent="0.25">
      <c r="A43" s="33"/>
      <c r="B43" s="18" t="s">
        <v>18</v>
      </c>
      <c r="C43" s="15"/>
      <c r="D43" s="78"/>
      <c r="E43" s="78"/>
      <c r="F43" s="80"/>
      <c r="G43" s="59">
        <f t="shared" si="1"/>
        <v>0</v>
      </c>
      <c r="H43" s="15"/>
    </row>
    <row r="44" spans="1:8" s="6" customFormat="1" ht="94.5" hidden="1" x14ac:dyDescent="0.25">
      <c r="A44" s="25"/>
      <c r="B44" s="20" t="s">
        <v>19</v>
      </c>
      <c r="C44" s="21"/>
      <c r="D44" s="86"/>
      <c r="E44" s="86"/>
      <c r="F44" s="87"/>
      <c r="G44" s="59"/>
      <c r="H44" s="21"/>
    </row>
    <row r="45" spans="1:8" s="6" customFormat="1" ht="47.25" hidden="1" x14ac:dyDescent="0.25">
      <c r="A45" s="25"/>
      <c r="B45" s="20" t="s">
        <v>20</v>
      </c>
      <c r="C45" s="21"/>
      <c r="D45" s="86"/>
      <c r="E45" s="86"/>
      <c r="F45" s="87"/>
      <c r="G45" s="59"/>
      <c r="H45" s="21"/>
    </row>
    <row r="46" spans="1:8" s="6" customFormat="1" ht="47.25" hidden="1" x14ac:dyDescent="0.25">
      <c r="A46" s="25"/>
      <c r="B46" s="20" t="s">
        <v>21</v>
      </c>
      <c r="C46" s="21"/>
      <c r="D46" s="86"/>
      <c r="E46" s="86"/>
      <c r="F46" s="87"/>
      <c r="G46" s="59"/>
      <c r="H46" s="21"/>
    </row>
    <row r="47" spans="1:8" s="6" customFormat="1" ht="47.25" hidden="1" x14ac:dyDescent="0.25">
      <c r="A47" s="25"/>
      <c r="B47" s="20" t="s">
        <v>22</v>
      </c>
      <c r="C47" s="21"/>
      <c r="D47" s="86"/>
      <c r="E47" s="86"/>
      <c r="F47" s="87"/>
      <c r="G47" s="59"/>
      <c r="H47" s="21"/>
    </row>
    <row r="48" spans="1:8" s="6" customFormat="1" ht="63.75" hidden="1" thickBot="1" x14ac:dyDescent="0.3">
      <c r="A48" s="25"/>
      <c r="B48" s="20" t="s">
        <v>23</v>
      </c>
      <c r="C48" s="21"/>
      <c r="D48" s="86"/>
      <c r="E48" s="86"/>
      <c r="F48" s="87"/>
      <c r="G48" s="59">
        <f t="shared" si="1"/>
        <v>0</v>
      </c>
      <c r="H48" s="21"/>
    </row>
    <row r="49" spans="1:8" s="14" customFormat="1" ht="77.25" customHeight="1" x14ac:dyDescent="0.25">
      <c r="A49" s="34">
        <v>3</v>
      </c>
      <c r="B49" s="23" t="s">
        <v>61</v>
      </c>
      <c r="C49" s="39"/>
      <c r="D49" s="88">
        <f>D51</f>
        <v>15675.3</v>
      </c>
      <c r="E49" s="88">
        <f>E51</f>
        <v>16515.900000000001</v>
      </c>
      <c r="F49" s="88">
        <f>F51</f>
        <v>457.54</v>
      </c>
      <c r="G49" s="57">
        <f t="shared" si="1"/>
        <v>16058.36</v>
      </c>
      <c r="H49" s="39"/>
    </row>
    <row r="50" spans="1:8" s="14" customFormat="1" ht="35.25" customHeight="1" x14ac:dyDescent="0.25">
      <c r="A50" s="34"/>
      <c r="B50" s="66" t="s">
        <v>51</v>
      </c>
      <c r="C50" s="39"/>
      <c r="D50" s="88">
        <f>D51+D52+D53</f>
        <v>15675.3</v>
      </c>
      <c r="E50" s="88">
        <f t="shared" ref="E50:F50" si="9">E51+E52+E53</f>
        <v>16515.900000000001</v>
      </c>
      <c r="F50" s="88">
        <f t="shared" si="9"/>
        <v>457.54</v>
      </c>
      <c r="G50" s="57">
        <f t="shared" si="1"/>
        <v>16058.36</v>
      </c>
      <c r="H50" s="39"/>
    </row>
    <row r="51" spans="1:8" s="6" customFormat="1" ht="77.25" customHeight="1" x14ac:dyDescent="0.25">
      <c r="A51" s="33"/>
      <c r="B51" s="16" t="s">
        <v>52</v>
      </c>
      <c r="C51" s="33"/>
      <c r="D51" s="89">
        <v>15675.3</v>
      </c>
      <c r="E51" s="89">
        <v>16515.900000000001</v>
      </c>
      <c r="F51" s="89">
        <v>457.54</v>
      </c>
      <c r="G51" s="59">
        <f t="shared" si="1"/>
        <v>16058.36</v>
      </c>
      <c r="H51" s="33"/>
    </row>
    <row r="52" spans="1:8" s="6" customFormat="1" ht="32.25" customHeight="1" x14ac:dyDescent="0.25">
      <c r="A52" s="33"/>
      <c r="B52" s="16" t="s">
        <v>7</v>
      </c>
      <c r="C52" s="33"/>
      <c r="D52" s="89">
        <v>0</v>
      </c>
      <c r="E52" s="89">
        <v>0</v>
      </c>
      <c r="F52" s="89">
        <v>0</v>
      </c>
      <c r="G52" s="59">
        <f t="shared" si="1"/>
        <v>0</v>
      </c>
      <c r="H52" s="33"/>
    </row>
    <row r="53" spans="1:8" s="6" customFormat="1" ht="90.75" customHeight="1" x14ac:dyDescent="0.25">
      <c r="A53" s="33"/>
      <c r="B53" s="16" t="s">
        <v>10</v>
      </c>
      <c r="C53" s="33"/>
      <c r="D53" s="89">
        <v>0</v>
      </c>
      <c r="E53" s="89">
        <v>0</v>
      </c>
      <c r="F53" s="89">
        <v>0</v>
      </c>
      <c r="G53" s="59">
        <f t="shared" si="1"/>
        <v>0</v>
      </c>
      <c r="H53" s="33"/>
    </row>
    <row r="54" spans="1:8" s="14" customFormat="1" ht="78.75" x14ac:dyDescent="0.25">
      <c r="A54" s="46">
        <v>4</v>
      </c>
      <c r="B54" s="7" t="s">
        <v>62</v>
      </c>
      <c r="C54" s="45"/>
      <c r="D54" s="90">
        <f>D57</f>
        <v>1577.3</v>
      </c>
      <c r="E54" s="90">
        <f>E57</f>
        <v>2007.3</v>
      </c>
      <c r="F54" s="90">
        <f>F57</f>
        <v>1061.97</v>
      </c>
      <c r="G54" s="57">
        <f t="shared" si="1"/>
        <v>945.32999999999993</v>
      </c>
      <c r="H54" s="24"/>
    </row>
    <row r="55" spans="1:8" s="43" customFormat="1" ht="15.75" hidden="1" x14ac:dyDescent="0.25">
      <c r="A55" s="40"/>
      <c r="B55" s="41"/>
      <c r="C55" s="40"/>
      <c r="D55" s="91"/>
      <c r="E55" s="91"/>
      <c r="F55" s="91"/>
      <c r="G55" s="58"/>
      <c r="H55" s="40"/>
    </row>
    <row r="56" spans="1:8" s="38" customFormat="1" ht="15.75" hidden="1" x14ac:dyDescent="0.25">
      <c r="A56" s="33"/>
      <c r="B56" s="16"/>
      <c r="C56" s="33"/>
      <c r="D56" s="89"/>
      <c r="E56" s="89"/>
      <c r="F56" s="89"/>
      <c r="G56" s="59"/>
      <c r="H56" s="33"/>
    </row>
    <row r="57" spans="1:8" s="43" customFormat="1" ht="47.25" x14ac:dyDescent="0.25">
      <c r="A57" s="40"/>
      <c r="B57" s="41" t="s">
        <v>56</v>
      </c>
      <c r="C57" s="40"/>
      <c r="D57" s="91">
        <f>D58+D59</f>
        <v>1577.3</v>
      </c>
      <c r="E57" s="91">
        <f>E58+E59</f>
        <v>2007.3</v>
      </c>
      <c r="F57" s="91">
        <f>F58+F59</f>
        <v>1061.97</v>
      </c>
      <c r="G57" s="62">
        <f t="shared" si="1"/>
        <v>945.32999999999993</v>
      </c>
      <c r="H57" s="40"/>
    </row>
    <row r="58" spans="1:8" s="44" customFormat="1" ht="64.5" customHeight="1" x14ac:dyDescent="0.25">
      <c r="A58" s="11"/>
      <c r="B58" s="9" t="s">
        <v>53</v>
      </c>
      <c r="C58" s="11"/>
      <c r="D58" s="92">
        <v>1577.3</v>
      </c>
      <c r="E58" s="92">
        <v>2007.3</v>
      </c>
      <c r="F58" s="92">
        <v>1061.97</v>
      </c>
      <c r="G58" s="63">
        <f t="shared" si="1"/>
        <v>945.32999999999993</v>
      </c>
      <c r="H58" s="11"/>
    </row>
    <row r="59" spans="1:8" s="6" customFormat="1" ht="110.25" hidden="1" x14ac:dyDescent="0.25">
      <c r="A59" s="33"/>
      <c r="B59" s="16" t="s">
        <v>54</v>
      </c>
      <c r="C59" s="33"/>
      <c r="D59" s="89"/>
      <c r="E59" s="89"/>
      <c r="F59" s="89"/>
      <c r="G59" s="59">
        <f t="shared" si="1"/>
        <v>0</v>
      </c>
      <c r="H59" s="33"/>
    </row>
    <row r="60" spans="1:8" s="14" customFormat="1" ht="15.75" x14ac:dyDescent="0.25">
      <c r="A60" s="27"/>
      <c r="B60" s="12" t="s">
        <v>8</v>
      </c>
      <c r="C60" s="27"/>
      <c r="D60" s="75">
        <f>D54+D49+D30+D5</f>
        <v>24687.71</v>
      </c>
      <c r="E60" s="75">
        <f>E54+E49+E30+E5</f>
        <v>30344.510000000002</v>
      </c>
      <c r="F60" s="75">
        <f>F54+F49+F30+F5</f>
        <v>5663.1200000000008</v>
      </c>
      <c r="G60" s="65">
        <f t="shared" si="1"/>
        <v>24681.39</v>
      </c>
      <c r="H60" s="27"/>
    </row>
    <row r="61" spans="1:8" s="6" customFormat="1" x14ac:dyDescent="0.25">
      <c r="A61" s="26"/>
      <c r="B61" s="26"/>
      <c r="C61" s="26"/>
      <c r="D61" s="26"/>
      <c r="E61" s="26"/>
      <c r="F61" s="26"/>
      <c r="G61" s="26"/>
      <c r="H61" s="26"/>
    </row>
    <row r="62" spans="1:8" s="6" customFormat="1" ht="17.25" customHeight="1" x14ac:dyDescent="0.25">
      <c r="A62" s="26"/>
      <c r="B62" s="35"/>
      <c r="C62" s="35"/>
      <c r="D62" s="35"/>
      <c r="E62" s="35"/>
      <c r="F62" s="35"/>
      <c r="G62" s="26"/>
      <c r="H62" s="26"/>
    </row>
    <row r="63" spans="1:8" ht="28.5" customHeight="1" x14ac:dyDescent="0.25">
      <c r="A63" s="29"/>
      <c r="B63" s="68" t="s">
        <v>57</v>
      </c>
      <c r="C63" s="36"/>
      <c r="D63" s="35" t="s">
        <v>58</v>
      </c>
      <c r="E63" s="35"/>
      <c r="F63" s="35"/>
      <c r="G63" s="26"/>
      <c r="H63" s="29"/>
    </row>
    <row r="64" spans="1:8" x14ac:dyDescent="0.25">
      <c r="A64" s="29"/>
      <c r="B64" s="29"/>
      <c r="C64" s="29"/>
      <c r="D64" s="26"/>
      <c r="E64" s="26"/>
      <c r="F64" s="26"/>
      <c r="G64" s="26"/>
      <c r="H64" s="29"/>
    </row>
    <row r="66" ht="72.75" customHeight="1" x14ac:dyDescent="0.25"/>
  </sheetData>
  <mergeCells count="1">
    <mergeCell ref="B1:G1"/>
  </mergeCells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 01.07.2024</vt:lpstr>
      <vt:lpstr>Лист2</vt:lpstr>
      <vt:lpstr>'на 01.07.2024'!Область_печати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2021-02-16T06:09:40Z</cp:lastPrinted>
  <dcterms:created xsi:type="dcterms:W3CDTF">2016-09-20T06:37:15Z</dcterms:created>
  <dcterms:modified xsi:type="dcterms:W3CDTF">2024-07-16T10:57:04Z</dcterms:modified>
</cp:coreProperties>
</file>